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F2D3D9A-FD1A-454C-A768-45087A5F32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K20" i="1" l="1"/>
  <c r="L20" i="1"/>
  <c r="N20" i="1"/>
  <c r="M20" i="1"/>
  <c r="O15" i="1"/>
  <c r="O19" i="1" s="1"/>
  <c r="O22" i="1" s="1"/>
  <c r="M15" i="1" l="1"/>
  <c r="L15" i="1"/>
  <c r="K15" i="1"/>
  <c r="J15" i="1"/>
  <c r="I15" i="1"/>
  <c r="H15" i="1"/>
  <c r="H19" i="1" s="1"/>
  <c r="H22" i="1" s="1"/>
  <c r="G15" i="1"/>
  <c r="G19" i="1" s="1"/>
  <c r="G22" i="1" s="1"/>
  <c r="F15" i="1"/>
  <c r="E15" i="1"/>
  <c r="E19" i="1" s="1"/>
  <c r="F19" i="1" l="1"/>
  <c r="F22" i="1" s="1"/>
  <c r="D16" i="1"/>
  <c r="I19" i="1"/>
  <c r="I22" i="1" s="1"/>
  <c r="N22" i="1" s="1"/>
  <c r="N15" i="1"/>
  <c r="N19" i="1" s="1"/>
  <c r="L19" i="1"/>
  <c r="E22" i="1"/>
  <c r="K19" i="1" l="1"/>
  <c r="M19" i="1"/>
  <c r="L22" i="1"/>
  <c r="M22" i="1"/>
  <c r="K22" i="1"/>
</calcChain>
</file>

<file path=xl/sharedStrings.xml><?xml version="1.0" encoding="utf-8"?>
<sst xmlns="http://schemas.openxmlformats.org/spreadsheetml/2006/main" count="92" uniqueCount="59">
  <si>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</si>
  <si>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</si>
  <si>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</si>
  <si>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</si>
  <si>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</si>
  <si>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</si>
  <si>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</si>
  <si>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</si>
  <si>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</si>
  <si>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</si>
  <si>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</si>
  <si>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</si>
  <si>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</si>
  <si>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</si>
  <si>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</si>
  <si>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</si>
  <si>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</si>
  <si>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</si>
  <si>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</si>
  <si>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</si>
  <si>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</si>
  <si>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</si>
  <si>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</si>
  <si>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</si>
  <si>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</si>
  <si>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</si>
  <si>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</si>
  <si>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</si>
  <si>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</si>
  <si>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</si>
  <si>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</si>
  <si>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</si>
  <si>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</si>
  <si>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</si>
  <si>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</si>
  <si>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</si>
  <si>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</si>
  <si>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</si>
  <si>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JoMa = Joensuun Maila  (1957),  kasvattajaseura</t>
  </si>
  <si>
    <t xml:space="preserve">ViU   </t>
  </si>
  <si>
    <t>ViU = Viinijärven Urheilijat  (1914)</t>
  </si>
  <si>
    <t>10.</t>
  </si>
  <si>
    <t>JoMa</t>
  </si>
  <si>
    <t>suomensarja</t>
  </si>
  <si>
    <t>05.08. 2016  ViU - Pesä Ysit  1-2  (3-1, 1-2, 0-1)</t>
  </si>
  <si>
    <t>Iida Nupponen</t>
  </si>
  <si>
    <t>22.11.1999   Järvenpää</t>
  </si>
  <si>
    <t>ykköspesis</t>
  </si>
  <si>
    <t xml:space="preserve">Lyöty </t>
  </si>
  <si>
    <t xml:space="preserve">Tuotu </t>
  </si>
  <si>
    <t xml:space="preserve">  16 v   8 kk 14 pv  </t>
  </si>
  <si>
    <t>28.06. 2020  JoMa - Kirittäret  0-1  (4-5, 2-2)</t>
  </si>
  <si>
    <t>4.  ottelu</t>
  </si>
  <si>
    <t xml:space="preserve">  20 v   7 kk   6 pv  </t>
  </si>
  <si>
    <t>16.08. 2020  JoMa - SMJ  1-2  (7-3, 2-10, 1-1, 1-2)</t>
  </si>
  <si>
    <t>19.  ottelu</t>
  </si>
  <si>
    <t xml:space="preserve">  20 v   8 kk 25 pv  </t>
  </si>
  <si>
    <t>9.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</si>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</sst>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2" xfId="0" applyFont="1" applyFill="1" applyBorder="1"/>
    <xf numFmtId="0" fontId="3" fillId="4" borderId="0" xfId="0" applyFont="1" applyFill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0" fontId="1" fillId="2" borderId="12" xfId="0" applyFont="1" applyFill="1" applyBorder="1" applyAlignment="1">
      <alignment horizontal="center" vertical="top"/>
    </xf>
    <xf numFmtId="165" fontId="1" fillId="3" borderId="1" xfId="0" applyNumberFormat="1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31/joukkue/12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8.7109375" style="58" customWidth="1"/>
    <col min="5" max="12" width="5.7109375" style="58" customWidth="1"/>
    <col min="13" max="13" width="6.28515625" style="58" customWidth="1"/>
    <col min="14" max="14" width="8.42578125" style="58" customWidth="1"/>
    <col min="15" max="15" width="0.5703125" style="58" customWidth="1"/>
    <col min="16" max="23" width="5.7109375" style="58" customWidth="1"/>
    <col min="24" max="31" width="5.7109375" style="24" customWidth="1"/>
    <col min="32" max="32" width="6.7109375" style="24" customWidth="1"/>
    <col min="33" max="33" width="9.140625" style="24"/>
    <col min="34" max="34" width="22.7109375" style="24" customWidth="1"/>
    <col min="35" max="16384" width="9.140625" style="24"/>
  </cols>
  <sheetData>
    <row r="1" spans="1:37" s="8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1">
        <v>2015</v>
      </c>
      <c r="C4" s="61"/>
      <c r="D4" s="62" t="s">
        <v>42</v>
      </c>
      <c r="E4" s="61"/>
      <c r="F4" s="63" t="s">
        <v>43</v>
      </c>
      <c r="G4" s="64"/>
      <c r="H4" s="65"/>
      <c r="I4" s="61"/>
      <c r="J4" s="61"/>
      <c r="K4" s="61"/>
      <c r="L4" s="61"/>
      <c r="M4" s="61"/>
      <c r="N4" s="66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1">
        <v>2016</v>
      </c>
      <c r="C5" s="61"/>
      <c r="D5" s="62" t="s">
        <v>42</v>
      </c>
      <c r="E5" s="61"/>
      <c r="F5" s="63" t="s">
        <v>43</v>
      </c>
      <c r="G5" s="64"/>
      <c r="H5" s="65"/>
      <c r="I5" s="61"/>
      <c r="J5" s="61"/>
      <c r="K5" s="61"/>
      <c r="L5" s="61"/>
      <c r="M5" s="61"/>
      <c r="N5" s="66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>
        <v>2016</v>
      </c>
      <c r="C6" s="25" t="s">
        <v>41</v>
      </c>
      <c r="D6" s="28" t="s">
        <v>39</v>
      </c>
      <c r="E6" s="25">
        <v>1</v>
      </c>
      <c r="F6" s="25">
        <v>0</v>
      </c>
      <c r="G6" s="25">
        <v>0</v>
      </c>
      <c r="H6" s="25">
        <v>0</v>
      </c>
      <c r="I6" s="25">
        <v>1</v>
      </c>
      <c r="J6" s="25">
        <v>0</v>
      </c>
      <c r="K6" s="25">
        <v>1</v>
      </c>
      <c r="L6" s="25">
        <v>0</v>
      </c>
      <c r="M6" s="25">
        <v>0</v>
      </c>
      <c r="N6" s="29">
        <v>0.25</v>
      </c>
      <c r="O6" s="60">
        <v>4</v>
      </c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7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1">
        <v>2017</v>
      </c>
      <c r="C7" s="61"/>
      <c r="D7" s="62" t="s">
        <v>42</v>
      </c>
      <c r="E7" s="61"/>
      <c r="F7" s="63" t="s">
        <v>43</v>
      </c>
      <c r="G7" s="64"/>
      <c r="H7" s="65"/>
      <c r="I7" s="61"/>
      <c r="J7" s="61"/>
      <c r="K7" s="61"/>
      <c r="L7" s="61"/>
      <c r="M7" s="61"/>
      <c r="N7" s="66"/>
      <c r="O7" s="23"/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7">
        <v>2018</v>
      </c>
      <c r="C8" s="67"/>
      <c r="D8" s="68" t="s">
        <v>42</v>
      </c>
      <c r="E8" s="67"/>
      <c r="F8" s="69" t="s">
        <v>47</v>
      </c>
      <c r="G8" s="70"/>
      <c r="H8" s="71"/>
      <c r="I8" s="67"/>
      <c r="J8" s="67"/>
      <c r="K8" s="67"/>
      <c r="L8" s="67"/>
      <c r="M8" s="67"/>
      <c r="N8" s="67"/>
      <c r="O8" s="60"/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7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67">
        <v>2019</v>
      </c>
      <c r="C9" s="67"/>
      <c r="D9" s="68" t="s">
        <v>42</v>
      </c>
      <c r="E9" s="67"/>
      <c r="F9" s="69" t="s">
        <v>47</v>
      </c>
      <c r="G9" s="70"/>
      <c r="H9" s="71"/>
      <c r="I9" s="67"/>
      <c r="J9" s="67"/>
      <c r="K9" s="67"/>
      <c r="L9" s="67"/>
      <c r="M9" s="67"/>
      <c r="N9" s="67"/>
      <c r="O9" s="60"/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7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2020</v>
      </c>
      <c r="C10" s="25" t="s">
        <v>57</v>
      </c>
      <c r="D10" s="28" t="s">
        <v>42</v>
      </c>
      <c r="E10" s="25">
        <v>20</v>
      </c>
      <c r="F10" s="25">
        <v>0</v>
      </c>
      <c r="G10" s="25">
        <v>2</v>
      </c>
      <c r="H10" s="25">
        <v>5</v>
      </c>
      <c r="I10" s="25">
        <v>47</v>
      </c>
      <c r="J10" s="25">
        <v>32</v>
      </c>
      <c r="K10" s="25">
        <v>8</v>
      </c>
      <c r="L10" s="25">
        <v>5</v>
      </c>
      <c r="M10" s="25">
        <v>2</v>
      </c>
      <c r="N10" s="29">
        <v>0.45600000000000002</v>
      </c>
      <c r="O10" s="60">
        <v>103</v>
      </c>
      <c r="P10" s="25"/>
      <c r="Q10" s="25"/>
      <c r="R10" s="25"/>
      <c r="S10" s="25"/>
      <c r="T10" s="25"/>
      <c r="U10" s="26"/>
      <c r="V10" s="26"/>
      <c r="W10" s="26"/>
      <c r="X10" s="26"/>
      <c r="Y10" s="26"/>
      <c r="Z10" s="25"/>
      <c r="AA10" s="25"/>
      <c r="AB10" s="27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83">
        <v>2021</v>
      </c>
      <c r="C11" s="83" t="s">
        <v>57</v>
      </c>
      <c r="D11" s="84" t="s">
        <v>42</v>
      </c>
      <c r="E11" s="83">
        <v>21</v>
      </c>
      <c r="F11" s="83">
        <v>0</v>
      </c>
      <c r="G11" s="83">
        <v>4</v>
      </c>
      <c r="H11" s="83">
        <v>6</v>
      </c>
      <c r="I11" s="83">
        <v>40</v>
      </c>
      <c r="J11" s="83">
        <v>26</v>
      </c>
      <c r="K11" s="83">
        <v>7</v>
      </c>
      <c r="L11" s="83">
        <v>3</v>
      </c>
      <c r="M11" s="83">
        <v>4</v>
      </c>
      <c r="N11" s="85">
        <v>0.50629999999999997</v>
      </c>
      <c r="O11" s="86">
        <v>79</v>
      </c>
      <c r="P11" s="25"/>
      <c r="Q11" s="25"/>
      <c r="R11" s="25"/>
      <c r="S11" s="25"/>
      <c r="T11" s="25"/>
      <c r="U11" s="26"/>
      <c r="V11" s="26"/>
      <c r="W11" s="26"/>
      <c r="X11" s="26"/>
      <c r="Y11" s="26"/>
      <c r="Z11" s="25"/>
      <c r="AA11" s="25"/>
      <c r="AB11" s="27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83">
        <v>2022</v>
      </c>
      <c r="C12" s="83" t="s">
        <v>57</v>
      </c>
      <c r="D12" s="84" t="s">
        <v>42</v>
      </c>
      <c r="E12" s="83">
        <v>7</v>
      </c>
      <c r="F12" s="83">
        <v>0</v>
      </c>
      <c r="G12" s="83">
        <v>3</v>
      </c>
      <c r="H12" s="83">
        <v>1</v>
      </c>
      <c r="I12" s="83">
        <v>17</v>
      </c>
      <c r="J12" s="83">
        <v>3</v>
      </c>
      <c r="K12" s="83">
        <v>5</v>
      </c>
      <c r="L12" s="83">
        <v>6</v>
      </c>
      <c r="M12" s="83">
        <v>3</v>
      </c>
      <c r="N12" s="89">
        <v>0.56669999999999998</v>
      </c>
      <c r="O12" s="88">
        <v>30</v>
      </c>
      <c r="P12" s="25"/>
      <c r="Q12" s="25"/>
      <c r="R12" s="25"/>
      <c r="S12" s="25"/>
      <c r="T12" s="25"/>
      <c r="U12" s="26"/>
      <c r="V12" s="26"/>
      <c r="W12" s="90"/>
      <c r="X12" s="26"/>
      <c r="Y12" s="26"/>
      <c r="Z12" s="25"/>
      <c r="AA12" s="25"/>
      <c r="AB12" s="27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25">
        <v>2023</v>
      </c>
      <c r="C13" s="25" t="s">
        <v>58</v>
      </c>
      <c r="D13" s="87" t="s">
        <v>42</v>
      </c>
      <c r="E13" s="83">
        <v>24</v>
      </c>
      <c r="F13" s="83">
        <v>0</v>
      </c>
      <c r="G13" s="25">
        <v>2</v>
      </c>
      <c r="H13" s="83">
        <v>4</v>
      </c>
      <c r="I13" s="83">
        <v>38</v>
      </c>
      <c r="J13" s="25">
        <v>8</v>
      </c>
      <c r="K13" s="25">
        <v>18</v>
      </c>
      <c r="L13" s="25">
        <v>10</v>
      </c>
      <c r="M13" s="25">
        <v>2</v>
      </c>
      <c r="N13" s="91">
        <v>0.42700000000000005</v>
      </c>
      <c r="O13" s="88">
        <v>89</v>
      </c>
      <c r="P13" s="25">
        <v>5</v>
      </c>
      <c r="Q13" s="25">
        <v>0</v>
      </c>
      <c r="R13" s="25">
        <v>0</v>
      </c>
      <c r="S13" s="25">
        <v>1</v>
      </c>
      <c r="T13" s="92">
        <v>4</v>
      </c>
      <c r="U13" s="26"/>
      <c r="V13" s="26"/>
      <c r="W13" s="90"/>
      <c r="X13" s="26"/>
      <c r="Y13" s="26"/>
      <c r="Z13" s="25"/>
      <c r="AA13" s="25"/>
      <c r="AB13" s="27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93">
        <v>2024</v>
      </c>
      <c r="C14" s="93" t="s">
        <v>58</v>
      </c>
      <c r="D14" s="94" t="s">
        <v>42</v>
      </c>
      <c r="E14" s="93">
        <v>21</v>
      </c>
      <c r="F14" s="93">
        <v>0</v>
      </c>
      <c r="G14" s="93">
        <v>7</v>
      </c>
      <c r="H14" s="93">
        <v>2</v>
      </c>
      <c r="I14" s="93">
        <v>18</v>
      </c>
      <c r="J14" s="93">
        <v>3</v>
      </c>
      <c r="K14" s="93">
        <v>3</v>
      </c>
      <c r="L14" s="93">
        <v>5</v>
      </c>
      <c r="M14" s="93">
        <v>7</v>
      </c>
      <c r="N14" s="95">
        <v>0.51428571428571423</v>
      </c>
      <c r="O14" s="96">
        <v>35</v>
      </c>
      <c r="P14" s="25">
        <v>4</v>
      </c>
      <c r="Q14" s="25">
        <v>0</v>
      </c>
      <c r="R14" s="25">
        <v>1</v>
      </c>
      <c r="S14" s="25">
        <v>0</v>
      </c>
      <c r="T14" s="25">
        <v>1</v>
      </c>
      <c r="U14" s="26"/>
      <c r="V14" s="26"/>
      <c r="W14" s="90"/>
      <c r="X14" s="26"/>
      <c r="Y14" s="26"/>
      <c r="Z14" s="25"/>
      <c r="AA14" s="25"/>
      <c r="AB14" s="27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15" t="s">
        <v>9</v>
      </c>
      <c r="C15" s="16"/>
      <c r="D15" s="14"/>
      <c r="E15" s="17">
        <f t="shared" ref="E15:M15" si="0">SUM(E4:E14)</f>
        <v>94</v>
      </c>
      <c r="F15" s="17">
        <f t="shared" si="0"/>
        <v>0</v>
      </c>
      <c r="G15" s="17">
        <f t="shared" si="0"/>
        <v>18</v>
      </c>
      <c r="H15" s="17">
        <f t="shared" si="0"/>
        <v>18</v>
      </c>
      <c r="I15" s="17">
        <f t="shared" si="0"/>
        <v>161</v>
      </c>
      <c r="J15" s="17">
        <f t="shared" si="0"/>
        <v>72</v>
      </c>
      <c r="K15" s="17">
        <f t="shared" si="0"/>
        <v>42</v>
      </c>
      <c r="L15" s="17">
        <f t="shared" si="0"/>
        <v>29</v>
      </c>
      <c r="M15" s="17">
        <f t="shared" si="0"/>
        <v>18</v>
      </c>
      <c r="N15" s="30">
        <f>PRODUCT(I15/O15)</f>
        <v>0.47352941176470587</v>
      </c>
      <c r="O15" s="31">
        <f>SUM(O1:O14)</f>
        <v>340</v>
      </c>
      <c r="P15" s="17">
        <f t="shared" ref="P15:AE15" si="1">SUM(P4:P14)</f>
        <v>9</v>
      </c>
      <c r="Q15" s="17">
        <f t="shared" si="1"/>
        <v>0</v>
      </c>
      <c r="R15" s="17">
        <f t="shared" si="1"/>
        <v>1</v>
      </c>
      <c r="S15" s="17">
        <f t="shared" si="1"/>
        <v>1</v>
      </c>
      <c r="T15" s="17">
        <f t="shared" si="1"/>
        <v>5</v>
      </c>
      <c r="U15" s="17">
        <f t="shared" si="1"/>
        <v>0</v>
      </c>
      <c r="V15" s="17">
        <f t="shared" si="1"/>
        <v>0</v>
      </c>
      <c r="W15" s="17">
        <f t="shared" si="1"/>
        <v>0</v>
      </c>
      <c r="X15" s="17">
        <f t="shared" si="1"/>
        <v>0</v>
      </c>
      <c r="Y15" s="17">
        <f t="shared" si="1"/>
        <v>0</v>
      </c>
      <c r="Z15" s="17">
        <f t="shared" si="1"/>
        <v>0</v>
      </c>
      <c r="AA15" s="17">
        <f t="shared" si="1"/>
        <v>0</v>
      </c>
      <c r="AB15" s="17">
        <f t="shared" si="1"/>
        <v>0</v>
      </c>
      <c r="AC15" s="17">
        <f t="shared" si="1"/>
        <v>0</v>
      </c>
      <c r="AD15" s="17">
        <f t="shared" si="1"/>
        <v>0</v>
      </c>
      <c r="AE15" s="17">
        <f t="shared" si="1"/>
        <v>0</v>
      </c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28" t="s">
        <v>2</v>
      </c>
      <c r="C16" s="32"/>
      <c r="D16" s="33">
        <f>SUM(F15:H15)+((I15-F15-G15)/3)+(E15/3)+(Z15*25)+(AA15*25)+(AB15*10)+(AC15*25)+(AD15*20)+(AE15*15)</f>
        <v>114.99999999999999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5"/>
      <c r="AE16" s="1"/>
      <c r="AF16" s="22"/>
      <c r="AG16" s="7"/>
      <c r="AH16" s="7"/>
      <c r="AI16" s="7"/>
      <c r="AJ16" s="7"/>
      <c r="AK16" s="7"/>
    </row>
    <row r="17" spans="1:37" s="8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5">
      <c r="A18" s="1"/>
      <c r="B18" s="21" t="s">
        <v>16</v>
      </c>
      <c r="C18" s="37"/>
      <c r="D18" s="37"/>
      <c r="E18" s="17" t="s">
        <v>4</v>
      </c>
      <c r="F18" s="17" t="s">
        <v>13</v>
      </c>
      <c r="G18" s="14" t="s">
        <v>14</v>
      </c>
      <c r="H18" s="17" t="s">
        <v>15</v>
      </c>
      <c r="I18" s="17" t="s">
        <v>3</v>
      </c>
      <c r="J18" s="1"/>
      <c r="K18" s="17" t="s">
        <v>25</v>
      </c>
      <c r="L18" s="17" t="s">
        <v>26</v>
      </c>
      <c r="M18" s="17" t="s">
        <v>27</v>
      </c>
      <c r="N18" s="30" t="s">
        <v>37</v>
      </c>
      <c r="O18" s="23"/>
      <c r="P18" s="38" t="s">
        <v>32</v>
      </c>
      <c r="Q18" s="11"/>
      <c r="R18" s="11"/>
      <c r="S18" s="11"/>
      <c r="T18" s="39"/>
      <c r="U18" s="39"/>
      <c r="V18" s="39"/>
      <c r="W18" s="39"/>
      <c r="X18" s="39"/>
      <c r="Y18" s="11"/>
      <c r="Z18" s="11"/>
      <c r="AA18" s="11"/>
      <c r="AB18" s="11"/>
      <c r="AC18" s="11"/>
      <c r="AD18" s="11"/>
      <c r="AE18" s="40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38" t="s">
        <v>17</v>
      </c>
      <c r="C19" s="11"/>
      <c r="D19" s="40"/>
      <c r="E19" s="25">
        <f>PRODUCT(E15)</f>
        <v>94</v>
      </c>
      <c r="F19" s="25">
        <f>PRODUCT(F15)</f>
        <v>0</v>
      </c>
      <c r="G19" s="25">
        <f>PRODUCT(G15)</f>
        <v>18</v>
      </c>
      <c r="H19" s="25">
        <f>PRODUCT(H15)</f>
        <v>18</v>
      </c>
      <c r="I19" s="25">
        <f>PRODUCT(I15)</f>
        <v>161</v>
      </c>
      <c r="J19" s="1"/>
      <c r="K19" s="41">
        <f>PRODUCT((F19+G19)/E19)</f>
        <v>0.19148936170212766</v>
      </c>
      <c r="L19" s="41">
        <f>PRODUCT(H19/E19)</f>
        <v>0.19148936170212766</v>
      </c>
      <c r="M19" s="41">
        <f>PRODUCT(I19/E19)</f>
        <v>1.7127659574468086</v>
      </c>
      <c r="N19" s="59">
        <f>PRODUCT(N15)</f>
        <v>0.47352941176470587</v>
      </c>
      <c r="O19" s="23">
        <f>PRODUCT(O15)</f>
        <v>340</v>
      </c>
      <c r="P19" s="72" t="s">
        <v>33</v>
      </c>
      <c r="Q19" s="73"/>
      <c r="R19" s="74" t="s">
        <v>44</v>
      </c>
      <c r="S19" s="74"/>
      <c r="T19" s="74"/>
      <c r="U19" s="74"/>
      <c r="V19" s="74"/>
      <c r="W19" s="74"/>
      <c r="X19" s="74"/>
      <c r="Y19" s="74"/>
      <c r="Z19" s="74"/>
      <c r="AA19" s="75" t="s">
        <v>35</v>
      </c>
      <c r="AB19" s="74"/>
      <c r="AC19" s="74"/>
      <c r="AD19" s="75"/>
      <c r="AE19" s="81" t="s">
        <v>50</v>
      </c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42" t="s">
        <v>18</v>
      </c>
      <c r="C20" s="43"/>
      <c r="D20" s="44"/>
      <c r="E20" s="25">
        <f>PRODUCT(P15)</f>
        <v>9</v>
      </c>
      <c r="F20" s="25">
        <f t="shared" ref="F20:I20" si="2">PRODUCT(Q15)</f>
        <v>0</v>
      </c>
      <c r="G20" s="25">
        <f t="shared" si="2"/>
        <v>1</v>
      </c>
      <c r="H20" s="25">
        <f t="shared" si="2"/>
        <v>1</v>
      </c>
      <c r="I20" s="25">
        <f t="shared" si="2"/>
        <v>5</v>
      </c>
      <c r="J20" s="1"/>
      <c r="K20" s="41">
        <f>PRODUCT((F20+G20)/E20)</f>
        <v>0.1111111111111111</v>
      </c>
      <c r="L20" s="41">
        <f>PRODUCT(H20/E20)</f>
        <v>0.1111111111111111</v>
      </c>
      <c r="M20" s="41">
        <f>PRODUCT(I20/E20)</f>
        <v>0.55555555555555558</v>
      </c>
      <c r="N20" s="29">
        <f>PRODUCT(I20/O20)</f>
        <v>0.27777777777777779</v>
      </c>
      <c r="O20" s="23">
        <v>18</v>
      </c>
      <c r="P20" s="76" t="s">
        <v>48</v>
      </c>
      <c r="Q20" s="77"/>
      <c r="R20" s="74" t="s">
        <v>54</v>
      </c>
      <c r="S20" s="74"/>
      <c r="T20" s="74"/>
      <c r="U20" s="74"/>
      <c r="V20" s="74"/>
      <c r="W20" s="74"/>
      <c r="X20" s="74"/>
      <c r="Y20" s="74"/>
      <c r="Z20" s="74"/>
      <c r="AA20" s="75" t="s">
        <v>55</v>
      </c>
      <c r="AB20" s="74"/>
      <c r="AC20" s="74"/>
      <c r="AD20" s="75"/>
      <c r="AE20" s="81" t="s">
        <v>56</v>
      </c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45" t="s">
        <v>19</v>
      </c>
      <c r="C21" s="46"/>
      <c r="D21" s="47"/>
      <c r="E21" s="26"/>
      <c r="F21" s="26"/>
      <c r="G21" s="26"/>
      <c r="H21" s="26"/>
      <c r="I21" s="26"/>
      <c r="J21" s="1"/>
      <c r="K21" s="48"/>
      <c r="L21" s="48"/>
      <c r="M21" s="48"/>
      <c r="N21" s="49"/>
      <c r="O21" s="23"/>
      <c r="P21" s="76" t="s">
        <v>49</v>
      </c>
      <c r="Q21" s="77"/>
      <c r="R21" s="74" t="s">
        <v>51</v>
      </c>
      <c r="S21" s="74"/>
      <c r="T21" s="74"/>
      <c r="U21" s="74"/>
      <c r="V21" s="74"/>
      <c r="W21" s="74"/>
      <c r="X21" s="74"/>
      <c r="Y21" s="74"/>
      <c r="Z21" s="74"/>
      <c r="AA21" s="75" t="s">
        <v>52</v>
      </c>
      <c r="AB21" s="74"/>
      <c r="AC21" s="74"/>
      <c r="AD21" s="75"/>
      <c r="AE21" s="81" t="s">
        <v>53</v>
      </c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50" t="s">
        <v>20</v>
      </c>
      <c r="C22" s="51"/>
      <c r="D22" s="52"/>
      <c r="E22" s="17">
        <f>SUM(E19:E21)</f>
        <v>103</v>
      </c>
      <c r="F22" s="17">
        <f>SUM(F19:F21)</f>
        <v>0</v>
      </c>
      <c r="G22" s="17">
        <f>SUM(G19:G21)</f>
        <v>19</v>
      </c>
      <c r="H22" s="17">
        <f>SUM(H19:H21)</f>
        <v>19</v>
      </c>
      <c r="I22" s="17">
        <f>SUM(I19:I21)</f>
        <v>166</v>
      </c>
      <c r="J22" s="1"/>
      <c r="K22" s="53">
        <f>PRODUCT((F22+G22)/E22)</f>
        <v>0.18446601941747573</v>
      </c>
      <c r="L22" s="53">
        <f>PRODUCT(H22/E22)</f>
        <v>0.18446601941747573</v>
      </c>
      <c r="M22" s="53">
        <f>PRODUCT(I22/E22)</f>
        <v>1.6116504854368932</v>
      </c>
      <c r="N22" s="30">
        <f>PRODUCT(I22/O22)</f>
        <v>0.46368715083798884</v>
      </c>
      <c r="O22" s="23">
        <f>SUM(O19:O21)</f>
        <v>358</v>
      </c>
      <c r="P22" s="78" t="s">
        <v>34</v>
      </c>
      <c r="Q22" s="79"/>
      <c r="R22" s="79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2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3"/>
      <c r="P23" s="1"/>
      <c r="Q23" s="1"/>
      <c r="R23" s="1"/>
      <c r="S23" s="1"/>
      <c r="T23" s="23"/>
      <c r="U23" s="23"/>
      <c r="V23" s="54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 t="s">
        <v>36</v>
      </c>
      <c r="C24" s="1"/>
      <c r="D24" s="1" t="s">
        <v>38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4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4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4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6" customFormat="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55"/>
      <c r="N27" s="55"/>
      <c r="O27" s="23"/>
      <c r="P27" s="1"/>
      <c r="Q27" s="1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4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4"/>
      <c r="W29" s="54"/>
      <c r="X29" s="23"/>
      <c r="Y29" s="23"/>
      <c r="Z29" s="23"/>
      <c r="AA29" s="23"/>
      <c r="AB29" s="23"/>
      <c r="AC29" s="23"/>
      <c r="AD29" s="23"/>
      <c r="AE29" s="23"/>
      <c r="AF29" s="22"/>
      <c r="AG29" s="7"/>
      <c r="AH29" s="7"/>
      <c r="AI29" s="7"/>
      <c r="AJ29" s="7"/>
      <c r="AK29" s="7"/>
    </row>
    <row r="30" spans="1:37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4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4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4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4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4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4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4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4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4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4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4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4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4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4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4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4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4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4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4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4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4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4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4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4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4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4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4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4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4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4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4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4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4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4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4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4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4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4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4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4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4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4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4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4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5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4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5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4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5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23"/>
      <c r="U76" s="23"/>
      <c r="V76" s="54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5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23"/>
      <c r="U77" s="23"/>
      <c r="V77" s="54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5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23"/>
      <c r="U78" s="23"/>
      <c r="V78" s="54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5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23"/>
      <c r="U79" s="23"/>
      <c r="V79" s="54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5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23"/>
      <c r="U80" s="23"/>
      <c r="V80" s="54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5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23"/>
      <c r="U81" s="23"/>
      <c r="V81" s="54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5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23"/>
      <c r="U82" s="23"/>
      <c r="V82" s="54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5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23"/>
      <c r="U83" s="23"/>
      <c r="V83" s="54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5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23"/>
      <c r="U84" s="23"/>
      <c r="V84" s="54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5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23"/>
      <c r="U85" s="23"/>
      <c r="V85" s="54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5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23"/>
      <c r="U86" s="23"/>
      <c r="V86" s="54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5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23"/>
      <c r="U87" s="23"/>
      <c r="V87" s="54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5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23"/>
      <c r="U88" s="23"/>
      <c r="V88" s="54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5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23"/>
      <c r="U89" s="23"/>
      <c r="V89" s="54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5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23"/>
      <c r="U90" s="23"/>
      <c r="V90" s="54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5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23"/>
      <c r="U91" s="23"/>
      <c r="V91" s="54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5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23"/>
      <c r="U92" s="23"/>
      <c r="V92" s="54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5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23"/>
      <c r="U93" s="23"/>
      <c r="V93" s="54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5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23"/>
      <c r="U94" s="23"/>
      <c r="V94" s="54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5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23"/>
      <c r="U95" s="23"/>
      <c r="V95" s="54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5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23"/>
      <c r="U96" s="23"/>
      <c r="V96" s="54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5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23"/>
      <c r="U97" s="23"/>
      <c r="V97" s="54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5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23"/>
      <c r="U98" s="23"/>
      <c r="V98" s="54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5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23"/>
      <c r="U99" s="23"/>
      <c r="V99" s="54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5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23"/>
      <c r="U100" s="23"/>
      <c r="V100" s="54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5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23"/>
      <c r="U101" s="23"/>
      <c r="V101" s="54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5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23"/>
      <c r="U102" s="23"/>
      <c r="V102" s="54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5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23"/>
      <c r="U103" s="23"/>
      <c r="V103" s="54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5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23"/>
      <c r="U104" s="23"/>
      <c r="V104" s="54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5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23"/>
      <c r="U105" s="23"/>
      <c r="V105" s="54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5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23"/>
      <c r="U106" s="23"/>
      <c r="V106" s="54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5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23"/>
      <c r="U107" s="23"/>
      <c r="V107" s="54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5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23"/>
      <c r="U108" s="23"/>
      <c r="V108" s="54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5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23"/>
      <c r="U109" s="23"/>
      <c r="V109" s="54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5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23"/>
      <c r="U110" s="23"/>
      <c r="V110" s="54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5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23"/>
      <c r="U111" s="23"/>
      <c r="V111" s="54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5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23"/>
      <c r="U112" s="23"/>
      <c r="V112" s="54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5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23"/>
      <c r="U113" s="23"/>
      <c r="V113" s="54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5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23"/>
      <c r="U114" s="23"/>
      <c r="V114" s="54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5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23"/>
      <c r="U115" s="23"/>
      <c r="V115" s="54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5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23"/>
      <c r="U116" s="23"/>
      <c r="V116" s="54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5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23"/>
      <c r="U117" s="23"/>
      <c r="V117" s="54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5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23"/>
      <c r="U118" s="23"/>
      <c r="V118" s="54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5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23"/>
      <c r="U119" s="23"/>
      <c r="V119" s="54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5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23"/>
      <c r="U120" s="23"/>
      <c r="V120" s="54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5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23"/>
      <c r="U121" s="23"/>
      <c r="V121" s="54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5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23"/>
      <c r="U122" s="23"/>
      <c r="V122" s="54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5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23"/>
      <c r="U123" s="23"/>
      <c r="V123" s="54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5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23"/>
      <c r="U124" s="23"/>
      <c r="V124" s="54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5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23"/>
      <c r="U125" s="23"/>
      <c r="V125" s="54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5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23"/>
      <c r="U126" s="23"/>
      <c r="V126" s="54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5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23"/>
      <c r="U127" s="23"/>
      <c r="V127" s="54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5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23"/>
      <c r="U128" s="23"/>
      <c r="V128" s="54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5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23"/>
      <c r="U129" s="23"/>
      <c r="V129" s="54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5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23"/>
      <c r="U130" s="23"/>
      <c r="V130" s="54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5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23"/>
      <c r="U131" s="23"/>
      <c r="V131" s="54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5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23"/>
      <c r="U132" s="23"/>
      <c r="V132" s="54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5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23"/>
      <c r="U133" s="23"/>
      <c r="V133" s="54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5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23"/>
      <c r="U134" s="23"/>
      <c r="V134" s="54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5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23"/>
      <c r="U135" s="23"/>
      <c r="V135" s="54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5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23"/>
      <c r="U136" s="23"/>
      <c r="V136" s="54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5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23"/>
      <c r="U137" s="23"/>
      <c r="V137" s="54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5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23"/>
      <c r="U138" s="23"/>
      <c r="V138" s="54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5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23"/>
      <c r="U139" s="23"/>
      <c r="V139" s="54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5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23"/>
      <c r="U140" s="23"/>
      <c r="V140" s="54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5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23"/>
      <c r="U141" s="23"/>
      <c r="V141" s="54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5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23"/>
      <c r="U142" s="23"/>
      <c r="V142" s="54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5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23"/>
      <c r="U143" s="23"/>
      <c r="V143" s="54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5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23"/>
      <c r="U144" s="23"/>
      <c r="V144" s="54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5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23"/>
      <c r="U145" s="23"/>
      <c r="V145" s="54"/>
      <c r="W145" s="1"/>
      <c r="X145" s="1"/>
      <c r="Y145" s="1"/>
      <c r="Z145" s="1"/>
      <c r="AA145" s="1"/>
      <c r="AB145" s="1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5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23"/>
      <c r="U146" s="23"/>
      <c r="V146" s="54"/>
      <c r="W146" s="1"/>
      <c r="X146" s="1"/>
      <c r="Y146" s="1"/>
      <c r="Z146" s="1"/>
      <c r="AA146" s="1"/>
      <c r="AB146" s="1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5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23"/>
      <c r="U147" s="23"/>
      <c r="V147" s="54"/>
      <c r="W147" s="1"/>
      <c r="X147" s="1"/>
      <c r="Y147" s="1"/>
      <c r="Z147" s="1"/>
      <c r="AA147" s="1"/>
      <c r="AB147" s="1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5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23"/>
      <c r="U148" s="23"/>
      <c r="V148" s="54"/>
      <c r="W148" s="1"/>
      <c r="X148" s="1"/>
      <c r="Y148" s="1"/>
      <c r="Z148" s="1"/>
      <c r="AA148" s="1"/>
      <c r="AB148" s="1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s="5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23"/>
      <c r="U149" s="23"/>
      <c r="V149" s="54"/>
      <c r="W149" s="1"/>
      <c r="X149" s="1"/>
      <c r="Y149" s="1"/>
      <c r="Z149" s="1"/>
      <c r="AA149" s="1"/>
      <c r="AB149" s="1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s="5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23"/>
      <c r="U150" s="23"/>
      <c r="V150" s="54"/>
      <c r="W150" s="1"/>
      <c r="X150" s="1"/>
      <c r="Y150" s="1"/>
      <c r="Z150" s="1"/>
      <c r="AA150" s="1"/>
      <c r="AB150" s="1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s="5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23"/>
      <c r="U151" s="23"/>
      <c r="V151" s="54"/>
      <c r="W151" s="1"/>
      <c r="X151" s="1"/>
      <c r="Y151" s="1"/>
      <c r="Z151" s="1"/>
      <c r="AA151" s="1"/>
      <c r="AB151" s="1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s="5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23"/>
      <c r="U152" s="23"/>
      <c r="V152" s="54"/>
      <c r="W152" s="1"/>
      <c r="X152" s="1"/>
      <c r="Y152" s="1"/>
      <c r="Z152" s="1"/>
      <c r="AA152" s="1"/>
      <c r="AB152" s="1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s="5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23"/>
      <c r="U153" s="23"/>
      <c r="V153" s="54"/>
      <c r="W153" s="1"/>
      <c r="X153" s="1"/>
      <c r="Y153" s="1"/>
      <c r="Z153" s="1"/>
      <c r="AA153" s="1"/>
      <c r="AB153" s="1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s="5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23"/>
      <c r="U154" s="23"/>
      <c r="V154" s="54"/>
      <c r="W154" s="1"/>
      <c r="X154" s="1"/>
      <c r="Y154" s="1"/>
      <c r="Z154" s="1"/>
      <c r="AA154" s="1"/>
      <c r="AB154" s="1"/>
      <c r="AC154" s="1"/>
      <c r="AD154" s="1"/>
      <c r="AE154" s="1"/>
      <c r="AF154" s="22"/>
      <c r="AG154" s="7"/>
      <c r="AH154" s="7"/>
      <c r="AI154" s="7"/>
      <c r="AJ154" s="7"/>
      <c r="AK154" s="7"/>
    </row>
    <row r="155" spans="1:37" s="56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23"/>
      <c r="U155" s="23"/>
      <c r="V155" s="54"/>
      <c r="W155" s="1"/>
      <c r="X155" s="1"/>
      <c r="Y155" s="1"/>
      <c r="Z155" s="1"/>
      <c r="AA155" s="1"/>
      <c r="AB155" s="1"/>
      <c r="AC155" s="1"/>
      <c r="AD155" s="1"/>
      <c r="AE155" s="1"/>
      <c r="AF155" s="22"/>
      <c r="AG155" s="7"/>
      <c r="AH155" s="7"/>
      <c r="AI155" s="7"/>
      <c r="AJ155" s="7"/>
      <c r="AK155" s="7"/>
    </row>
    <row r="156" spans="1:37" s="56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23"/>
      <c r="U156" s="23"/>
      <c r="V156" s="54"/>
      <c r="W156" s="1"/>
      <c r="X156" s="1"/>
      <c r="Y156" s="1"/>
      <c r="Z156" s="1"/>
      <c r="AA156" s="1"/>
      <c r="AB156" s="1"/>
      <c r="AC156" s="1"/>
      <c r="AD156" s="1"/>
      <c r="AE156" s="1"/>
      <c r="AF156" s="22"/>
      <c r="AG156" s="7"/>
      <c r="AH156" s="7"/>
      <c r="AI156" s="7"/>
      <c r="AJ156" s="7"/>
      <c r="AK156" s="7"/>
    </row>
  </sheetData>
  <sortState xmlns:xlrd2="http://schemas.microsoft.com/office/spreadsheetml/2017/richdata2" ref="B13:AC14">
    <sortCondition ref="B13:B14"/>
  </sortState>
  <phoneticPr fontId="0" type="noConversion"/>
  <hyperlinks>
    <hyperlink ref="D14" r:id="rId1" display="https://www.pesistulokset.fi/seura/2024/31/joukkue/12710" xr:uid="{D31FDB6B-253F-447B-A14F-71656DCE2664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2024-10-06T20:27:57Z</dcterms:modified>
</cp:coreProperties>
</file>